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2514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3" i="1" l="1"/>
  <c r="A34" i="1"/>
  <c r="A35" i="1"/>
  <c r="A36" i="1"/>
  <c r="A37" i="1"/>
  <c r="F37" i="1"/>
  <c r="I37" i="1"/>
  <c r="B37" i="1"/>
  <c r="H37" i="1"/>
  <c r="G37" i="1"/>
  <c r="F36" i="1"/>
  <c r="I36" i="1"/>
  <c r="B36" i="1"/>
  <c r="H36" i="1"/>
  <c r="G36" i="1"/>
  <c r="F35" i="1"/>
  <c r="I35" i="1"/>
  <c r="B35" i="1"/>
  <c r="H35" i="1"/>
  <c r="G35" i="1"/>
  <c r="F34" i="1"/>
  <c r="I34" i="1"/>
  <c r="B34" i="1"/>
  <c r="H34" i="1"/>
  <c r="G34" i="1"/>
  <c r="F33" i="1"/>
  <c r="I33" i="1"/>
  <c r="B33" i="1"/>
  <c r="H33" i="1"/>
  <c r="G33" i="1"/>
  <c r="F32" i="1"/>
  <c r="I32" i="1"/>
  <c r="B32" i="1"/>
  <c r="H32" i="1"/>
  <c r="G32" i="1"/>
  <c r="F31" i="1"/>
  <c r="I31" i="1"/>
  <c r="B31" i="1"/>
  <c r="H31" i="1"/>
  <c r="G31" i="1"/>
  <c r="F30" i="1"/>
  <c r="I30" i="1"/>
  <c r="B30" i="1"/>
  <c r="H30" i="1"/>
  <c r="G30" i="1"/>
  <c r="F29" i="1"/>
  <c r="I29" i="1"/>
  <c r="B29" i="1"/>
  <c r="H29" i="1"/>
  <c r="G29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F28" i="1"/>
  <c r="I28" i="1"/>
  <c r="B28" i="1"/>
  <c r="H28" i="1"/>
  <c r="G28" i="1"/>
  <c r="F27" i="1"/>
  <c r="I27" i="1"/>
  <c r="B27" i="1"/>
  <c r="H27" i="1"/>
  <c r="G27" i="1"/>
  <c r="F26" i="1"/>
  <c r="I26" i="1"/>
  <c r="B26" i="1"/>
  <c r="H26" i="1"/>
  <c r="G26" i="1"/>
  <c r="F25" i="1"/>
  <c r="I25" i="1"/>
  <c r="B25" i="1"/>
  <c r="H25" i="1"/>
  <c r="G25" i="1"/>
  <c r="F24" i="1"/>
  <c r="I24" i="1"/>
  <c r="H24" i="1"/>
  <c r="G24" i="1"/>
  <c r="F23" i="1"/>
  <c r="I23" i="1"/>
  <c r="B23" i="1"/>
  <c r="H23" i="1"/>
  <c r="G23" i="1"/>
  <c r="F22" i="1"/>
  <c r="I22" i="1"/>
  <c r="B22" i="1"/>
  <c r="H22" i="1"/>
  <c r="G22" i="1"/>
  <c r="F21" i="1"/>
  <c r="I21" i="1"/>
  <c r="B21" i="1"/>
  <c r="H21" i="1"/>
  <c r="G21" i="1"/>
  <c r="F20" i="1"/>
  <c r="I20" i="1"/>
  <c r="B20" i="1"/>
  <c r="H20" i="1"/>
  <c r="G20" i="1"/>
  <c r="F19" i="1"/>
  <c r="I19" i="1"/>
  <c r="B19" i="1"/>
  <c r="H19" i="1"/>
  <c r="G19" i="1"/>
  <c r="F18" i="1"/>
  <c r="I18" i="1"/>
  <c r="B18" i="1"/>
  <c r="H18" i="1"/>
  <c r="G18" i="1"/>
  <c r="F17" i="1"/>
  <c r="I17" i="1"/>
  <c r="B17" i="1"/>
  <c r="H17" i="1"/>
  <c r="G17" i="1"/>
  <c r="F16" i="1"/>
  <c r="I16" i="1"/>
  <c r="B16" i="1"/>
  <c r="H16" i="1"/>
  <c r="G16" i="1"/>
  <c r="F15" i="1"/>
  <c r="I15" i="1"/>
  <c r="B15" i="1"/>
  <c r="H15" i="1"/>
  <c r="G15" i="1"/>
  <c r="F14" i="1"/>
  <c r="I14" i="1"/>
  <c r="B14" i="1"/>
  <c r="H14" i="1"/>
  <c r="G14" i="1"/>
  <c r="F13" i="1"/>
  <c r="I13" i="1"/>
  <c r="B13" i="1"/>
  <c r="H13" i="1"/>
  <c r="G13" i="1"/>
  <c r="F12" i="1"/>
  <c r="I12" i="1"/>
  <c r="B12" i="1"/>
  <c r="H12" i="1"/>
  <c r="G12" i="1"/>
  <c r="F11" i="1"/>
  <c r="I11" i="1"/>
  <c r="B11" i="1"/>
  <c r="H11" i="1"/>
  <c r="G11" i="1"/>
  <c r="F10" i="1"/>
  <c r="I10" i="1"/>
  <c r="B10" i="1"/>
  <c r="H10" i="1"/>
  <c r="G10" i="1"/>
  <c r="F8" i="1"/>
  <c r="I8" i="1"/>
  <c r="H8" i="1"/>
  <c r="G8" i="1"/>
  <c r="F9" i="1"/>
  <c r="I9" i="1"/>
  <c r="B9" i="1"/>
  <c r="H9" i="1"/>
  <c r="G9" i="1"/>
  <c r="G7" i="1"/>
  <c r="B24" i="1"/>
  <c r="B8" i="1"/>
</calcChain>
</file>

<file path=xl/sharedStrings.xml><?xml version="1.0" encoding="utf-8"?>
<sst xmlns="http://schemas.openxmlformats.org/spreadsheetml/2006/main" count="13" uniqueCount="13">
  <si>
    <t>Freq (KHz)</t>
  </si>
  <si>
    <t>Vinpp</t>
  </si>
  <si>
    <t>Voutpp</t>
  </si>
  <si>
    <t>Vo/Vi</t>
  </si>
  <si>
    <t>Vout/Vin (dB)</t>
  </si>
  <si>
    <t>Theory</t>
  </si>
  <si>
    <t>H(z)=(b0z+b1)/(a0z+a1)</t>
  </si>
  <si>
    <t>z</t>
  </si>
  <si>
    <t>sample rate KHz=</t>
  </si>
  <si>
    <t>a0</t>
  </si>
  <si>
    <t>b0</t>
  </si>
  <si>
    <t>b1</t>
  </si>
  <si>
    <t>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</si>
</sst>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804920684817"/>
          <c:y val="0.0197402597402597"/>
          <c:w val="0.71981982534559"/>
          <c:h val="0.84779220779220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Sheet1!$H$7</c:f>
              <c:strCache>
                <c:ptCount val="1"/>
                <c:pt idx="0">
                  <c:v>Vout/Vin (dB)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Sheet1!$G$8:$G$37</c:f>
              <c:numCache>
                <c:formatCode>General</c:formatCode>
                <c:ptCount val="30"/>
                <c:pt idx="0">
                  <c:v>2.0</c:v>
                </c:pt>
                <c:pt idx="1">
                  <c:v>4.0</c:v>
                </c:pt>
                <c:pt idx="2">
                  <c:v>6.0</c:v>
                </c:pt>
                <c:pt idx="3">
                  <c:v>8.0</c:v>
                </c:pt>
                <c:pt idx="4">
                  <c:v>10.0</c:v>
                </c:pt>
                <c:pt idx="5">
                  <c:v>12.0</c:v>
                </c:pt>
                <c:pt idx="6">
                  <c:v>14.0</c:v>
                </c:pt>
                <c:pt idx="7">
                  <c:v>16.0</c:v>
                </c:pt>
                <c:pt idx="8">
                  <c:v>18.0</c:v>
                </c:pt>
                <c:pt idx="9">
                  <c:v>20.0</c:v>
                </c:pt>
                <c:pt idx="10">
                  <c:v>22.0</c:v>
                </c:pt>
                <c:pt idx="11">
                  <c:v>24.0</c:v>
                </c:pt>
                <c:pt idx="12">
                  <c:v>26.0</c:v>
                </c:pt>
                <c:pt idx="13">
                  <c:v>28.0</c:v>
                </c:pt>
                <c:pt idx="14">
                  <c:v>30.0</c:v>
                </c:pt>
                <c:pt idx="15">
                  <c:v>32.0</c:v>
                </c:pt>
                <c:pt idx="16">
                  <c:v>34.0</c:v>
                </c:pt>
                <c:pt idx="17">
                  <c:v>36.0</c:v>
                </c:pt>
                <c:pt idx="18">
                  <c:v>38.0</c:v>
                </c:pt>
                <c:pt idx="19">
                  <c:v>40.0</c:v>
                </c:pt>
                <c:pt idx="20">
                  <c:v>42.0</c:v>
                </c:pt>
                <c:pt idx="21">
                  <c:v>44.0</c:v>
                </c:pt>
                <c:pt idx="22">
                  <c:v>46.0</c:v>
                </c:pt>
                <c:pt idx="23">
                  <c:v>48.0</c:v>
                </c:pt>
                <c:pt idx="24">
                  <c:v>50.0</c:v>
                </c:pt>
                <c:pt idx="25">
                  <c:v>52.0</c:v>
                </c:pt>
                <c:pt idx="26">
                  <c:v>54.0</c:v>
                </c:pt>
                <c:pt idx="27">
                  <c:v>56.0</c:v>
                </c:pt>
                <c:pt idx="28">
                  <c:v>58.0</c:v>
                </c:pt>
                <c:pt idx="29">
                  <c:v>60.0</c:v>
                </c:pt>
              </c:numCache>
            </c:numRef>
          </c:xVal>
          <c:yVal>
            <c:numRef>
              <c:f>Sheet1!$H$8:$H$37</c:f>
              <c:numCache>
                <c:formatCode>0.00</c:formatCode>
                <c:ptCount val="30"/>
                <c:pt idx="0">
                  <c:v>-0.354575339208632</c:v>
                </c:pt>
                <c:pt idx="1">
                  <c:v>-1.723722952325667</c:v>
                </c:pt>
                <c:pt idx="2">
                  <c:v>-3.349821745875273</c:v>
                </c:pt>
                <c:pt idx="3">
                  <c:v>-4.731440128741255</c:v>
                </c:pt>
                <c:pt idx="4">
                  <c:v>-9.118639112994488</c:v>
                </c:pt>
                <c:pt idx="5">
                  <c:v>-12.04119982655925</c:v>
                </c:pt>
                <c:pt idx="6">
                  <c:v>-16.47817481888638</c:v>
                </c:pt>
                <c:pt idx="7">
                  <c:v>-15.13923902627411</c:v>
                </c:pt>
                <c:pt idx="8">
                  <c:v>-19.1721462968355</c:v>
                </c:pt>
                <c:pt idx="9">
                  <c:v>-15.65032111572187</c:v>
                </c:pt>
                <c:pt idx="10">
                  <c:v>-26.02059991327963</c:v>
                </c:pt>
                <c:pt idx="11">
                  <c:v>-20.0</c:v>
                </c:pt>
                <c:pt idx="12">
                  <c:v>-15.39102157243452</c:v>
                </c:pt>
                <c:pt idx="13">
                  <c:v>-16.47817481888638</c:v>
                </c:pt>
                <c:pt idx="14">
                  <c:v>-17.07743928643524</c:v>
                </c:pt>
                <c:pt idx="15">
                  <c:v>-17.72113295386326</c:v>
                </c:pt>
                <c:pt idx="16">
                  <c:v>-20.0</c:v>
                </c:pt>
                <c:pt idx="17">
                  <c:v>-20.9151498112135</c:v>
                </c:pt>
                <c:pt idx="18">
                  <c:v>-22.498774732166</c:v>
                </c:pt>
                <c:pt idx="19">
                  <c:v>-26.02059991327963</c:v>
                </c:pt>
                <c:pt idx="20">
                  <c:v>-26.93574972449312</c:v>
                </c:pt>
                <c:pt idx="21">
                  <c:v>-22.498774732166</c:v>
                </c:pt>
                <c:pt idx="22">
                  <c:v>-21.93820026016113</c:v>
                </c:pt>
                <c:pt idx="23">
                  <c:v>-20.9151498112135</c:v>
                </c:pt>
                <c:pt idx="24">
                  <c:v>-18.4163750790475</c:v>
                </c:pt>
                <c:pt idx="25">
                  <c:v>-18.4163750790475</c:v>
                </c:pt>
                <c:pt idx="26">
                  <c:v>-15.9176003468815</c:v>
                </c:pt>
                <c:pt idx="27">
                  <c:v>-15.9176003468815</c:v>
                </c:pt>
                <c:pt idx="28">
                  <c:v>-13.97940008672037</c:v>
                </c:pt>
                <c:pt idx="29">
                  <c:v>-13.55561410532161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Sheet1!$I$7</c:f>
              <c:strCache>
                <c:ptCount val="1"/>
                <c:pt idx="0">
                  <c:v>Theory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Sheet1!$G$8:$G$37</c:f>
              <c:numCache>
                <c:formatCode>General</c:formatCode>
                <c:ptCount val="30"/>
                <c:pt idx="0">
                  <c:v>2.0</c:v>
                </c:pt>
                <c:pt idx="1">
                  <c:v>4.0</c:v>
                </c:pt>
                <c:pt idx="2">
                  <c:v>6.0</c:v>
                </c:pt>
                <c:pt idx="3">
                  <c:v>8.0</c:v>
                </c:pt>
                <c:pt idx="4">
                  <c:v>10.0</c:v>
                </c:pt>
                <c:pt idx="5">
                  <c:v>12.0</c:v>
                </c:pt>
                <c:pt idx="6">
                  <c:v>14.0</c:v>
                </c:pt>
                <c:pt idx="7">
                  <c:v>16.0</c:v>
                </c:pt>
                <c:pt idx="8">
                  <c:v>18.0</c:v>
                </c:pt>
                <c:pt idx="9">
                  <c:v>20.0</c:v>
                </c:pt>
                <c:pt idx="10">
                  <c:v>22.0</c:v>
                </c:pt>
                <c:pt idx="11">
                  <c:v>24.0</c:v>
                </c:pt>
                <c:pt idx="12">
                  <c:v>26.0</c:v>
                </c:pt>
                <c:pt idx="13">
                  <c:v>28.0</c:v>
                </c:pt>
                <c:pt idx="14">
                  <c:v>30.0</c:v>
                </c:pt>
                <c:pt idx="15">
                  <c:v>32.0</c:v>
                </c:pt>
                <c:pt idx="16">
                  <c:v>34.0</c:v>
                </c:pt>
                <c:pt idx="17">
                  <c:v>36.0</c:v>
                </c:pt>
                <c:pt idx="18">
                  <c:v>38.0</c:v>
                </c:pt>
                <c:pt idx="19">
                  <c:v>40.0</c:v>
                </c:pt>
                <c:pt idx="20">
                  <c:v>42.0</c:v>
                </c:pt>
                <c:pt idx="21">
                  <c:v>44.0</c:v>
                </c:pt>
                <c:pt idx="22">
                  <c:v>46.0</c:v>
                </c:pt>
                <c:pt idx="23">
                  <c:v>48.0</c:v>
                </c:pt>
                <c:pt idx="24">
                  <c:v>50.0</c:v>
                </c:pt>
                <c:pt idx="25">
                  <c:v>52.0</c:v>
                </c:pt>
                <c:pt idx="26">
                  <c:v>54.0</c:v>
                </c:pt>
                <c:pt idx="27">
                  <c:v>56.0</c:v>
                </c:pt>
                <c:pt idx="28">
                  <c:v>58.0</c:v>
                </c:pt>
                <c:pt idx="29">
                  <c:v>60.0</c:v>
                </c:pt>
              </c:numCache>
            </c:numRef>
          </c:xVal>
          <c:yVal>
            <c:numRef>
              <c:f>Sheet1!$I$8:$I$37</c:f>
              <c:numCache>
                <c:formatCode>0.00</c:formatCode>
                <c:ptCount val="30"/>
                <c:pt idx="0">
                  <c:v>-4.553034574839827</c:v>
                </c:pt>
                <c:pt idx="1">
                  <c:v>-4.557680572431887</c:v>
                </c:pt>
                <c:pt idx="2">
                  <c:v>-4.566292323513788</c:v>
                </c:pt>
                <c:pt idx="3">
                  <c:v>-4.580518374918354</c:v>
                </c:pt>
                <c:pt idx="4">
                  <c:v>-4.603609836938238</c:v>
                </c:pt>
                <c:pt idx="5">
                  <c:v>-4.642257810930916</c:v>
                </c:pt>
                <c:pt idx="6">
                  <c:v>-4.711638695233578</c:v>
                </c:pt>
                <c:pt idx="7">
                  <c:v>-4.851809435660284</c:v>
                </c:pt>
                <c:pt idx="8">
                  <c:v>-5.195951892337894</c:v>
                </c:pt>
                <c:pt idx="9">
                  <c:v>-6.382455707245171</c:v>
                </c:pt>
                <c:pt idx="10">
                  <c:v>-13.05185871718207</c:v>
                </c:pt>
                <c:pt idx="11">
                  <c:v>-8.27228884227537</c:v>
                </c:pt>
                <c:pt idx="12">
                  <c:v>-5.585617249774682</c:v>
                </c:pt>
                <c:pt idx="13">
                  <c:v>-4.981233038545234</c:v>
                </c:pt>
                <c:pt idx="14">
                  <c:v>-4.768338429484252</c:v>
                </c:pt>
                <c:pt idx="15">
                  <c:v>-4.671536551315505</c:v>
                </c:pt>
                <c:pt idx="16">
                  <c:v>-4.620339775346624</c:v>
                </c:pt>
                <c:pt idx="17">
                  <c:v>-4.590652900343447</c:v>
                </c:pt>
                <c:pt idx="18">
                  <c:v>-4.572551482211795</c:v>
                </c:pt>
                <c:pt idx="19">
                  <c:v>-4.561413505824597</c:v>
                </c:pt>
                <c:pt idx="20">
                  <c:v>-4.554926415381155</c:v>
                </c:pt>
                <c:pt idx="21">
                  <c:v>-4.551928417616551</c:v>
                </c:pt>
                <c:pt idx="22">
                  <c:v>-4.551928417616551</c:v>
                </c:pt>
                <c:pt idx="23">
                  <c:v>-4.554926415381155</c:v>
                </c:pt>
                <c:pt idx="24">
                  <c:v>-4.5614135058246</c:v>
                </c:pt>
                <c:pt idx="25">
                  <c:v>-4.572551482211835</c:v>
                </c:pt>
                <c:pt idx="26">
                  <c:v>-4.59065290034344</c:v>
                </c:pt>
                <c:pt idx="27">
                  <c:v>-4.620339775346624</c:v>
                </c:pt>
                <c:pt idx="28">
                  <c:v>-4.671536551315505</c:v>
                </c:pt>
                <c:pt idx="29">
                  <c:v>-4.768338429484248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137992"/>
        <c:axId val="-2118752728"/>
      </c:scatterChart>
      <c:valAx>
        <c:axId val="2126137992"/>
        <c:scaling>
          <c:orientation val="minMax"/>
          <c:max val="50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380298706575991"/>
              <c:y val="0.9220779220779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8752728"/>
        <c:crossesAt val="-30.0"/>
        <c:crossBetween val="midCat"/>
        <c:majorUnit val="5.0"/>
      </c:valAx>
      <c:valAx>
        <c:axId val="-2118752728"/>
        <c:scaling>
          <c:orientation val="minMax"/>
          <c:min val="-3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Vo/Vi (dB)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126137992"/>
        <c:crossesAt val="0.0"/>
        <c:crossBetween val="midCat"/>
      </c:valAx>
    </c:plotArea>
    <c:legend>
      <c:legendPos val="r"/>
      <c:layout>
        <c:manualLayout>
          <c:xMode val="edge"/>
          <c:yMode val="edge"/>
          <c:x val="0.509941480383505"/>
          <c:y val="0.0409311790571633"/>
          <c:w val="0.363476219444278"/>
          <c:h val="0.22532361011691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234950</xdr:colOff>
      <xdr:row>10</xdr:row>
      <xdr:rowOff>38100</xdr:rowOff>
    </xdr:from>
    <xdr:to>
      <xdr:col>17</xdr:col>
      <xdr:colOff>292100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6" sqref="H6"/>
    </sheetView>
  </sheetViews>
  <sheetFormatPr baseColWidth="10" defaultRowHeight="15" x14ac:dyDescent="0"/>
  <cols>
    <col min="5" max="5" width="13.83203125" customWidth="1"/>
    <col min="6" max="6" width="9.1640625" customWidth="1"/>
  </cols>
  <sheetData>
    <row r="1" spans="1:9">
      <c r="A1" t="s">
        <v>6</v>
      </c>
    </row>
    <row r="2" spans="1:9">
      <c r="D2" t="s">
        <v>8</v>
      </c>
      <c r="F2">
        <v>45</v>
      </c>
    </row>
    <row r="4" spans="1:9">
      <c r="B4" t="s">
        <v>10</v>
      </c>
      <c r="C4" t="s">
        <v>11</v>
      </c>
      <c r="D4" t="s">
        <v>9</v>
      </c>
      <c r="E4" t="s">
        <v>12</v>
      </c>
    </row>
    <row r="5" spans="1:9">
      <c r="B5">
        <v>6</v>
      </c>
      <c r="C5">
        <v>6.5</v>
      </c>
      <c r="D5">
        <v>12</v>
      </c>
      <c r="E5">
        <v>9.11</v>
      </c>
    </row>
    <row r="7" spans="1:9">
      <c r="A7" t="s">
        <v>0</v>
      </c>
      <c r="B7" t="s">
        <v>3</v>
      </c>
      <c r="C7" t="s">
        <v>1</v>
      </c>
      <c r="D7" t="s">
        <v>2</v>
      </c>
      <c r="F7" t="s">
        <v>7</v>
      </c>
      <c r="G7" t="str">
        <f t="shared" ref="G7:G8" si="0">A7</f>
        <v>Freq (KHz)</v>
      </c>
      <c r="H7" t="s">
        <v>4</v>
      </c>
      <c r="I7" t="s">
        <v>5</v>
      </c>
    </row>
    <row r="8" spans="1:9">
      <c r="A8">
        <v>2</v>
      </c>
      <c r="B8">
        <f t="shared" ref="B8:B32" si="1">D8/C8</f>
        <v>0.96</v>
      </c>
      <c r="C8">
        <v>2</v>
      </c>
      <c r="D8">
        <v>1.92</v>
      </c>
      <c r="F8" s="1" t="str">
        <f t="shared" ref="F8:F37" si="2">COMPLEX(COS(2*PI()*A8/$F$2),SIN(2*PI()*A8/$F$2))</f>
        <v>0.961261695938319+0.275637355816999i</v>
      </c>
      <c r="G8">
        <f t="shared" si="0"/>
        <v>2</v>
      </c>
      <c r="H8" s="1">
        <f t="shared" ref="H8" si="3">20*LOG10(B8)</f>
        <v>-0.35457533920863205</v>
      </c>
      <c r="I8" s="1">
        <f t="shared" ref="I8:I37" si="4">20*LOG10(IMABS(IMSUM(IMPRODUCT(B$5,F8),IMPRODUCT(C$5,1)))/IMABS(IMSUM(IMPRODUCT(D$5,F8),IMPRODUCT(E$5,1))))</f>
        <v>-4.5530345748398267</v>
      </c>
    </row>
    <row r="9" spans="1:9">
      <c r="A9">
        <f t="shared" ref="A9:A37" si="5">A8+2</f>
        <v>4</v>
      </c>
      <c r="B9">
        <f t="shared" si="1"/>
        <v>0.82</v>
      </c>
      <c r="C9">
        <v>2</v>
      </c>
      <c r="D9">
        <v>1.64</v>
      </c>
      <c r="F9" s="1" t="str">
        <f t="shared" si="2"/>
        <v>0.848048096156426+0.529919264233205i</v>
      </c>
      <c r="G9">
        <f t="shared" ref="G9" si="6">A9</f>
        <v>4</v>
      </c>
      <c r="H9" s="1">
        <f t="shared" ref="H9" si="7">20*LOG10(B9)</f>
        <v>-1.7237229523256667</v>
      </c>
      <c r="I9" s="1">
        <f t="shared" si="4"/>
        <v>-4.5576805724318872</v>
      </c>
    </row>
    <row r="10" spans="1:9">
      <c r="A10">
        <f t="shared" si="5"/>
        <v>6</v>
      </c>
      <c r="B10">
        <f t="shared" si="1"/>
        <v>0.68</v>
      </c>
      <c r="C10">
        <v>2</v>
      </c>
      <c r="D10">
        <v>1.36</v>
      </c>
      <c r="F10" s="1" t="str">
        <f t="shared" si="2"/>
        <v>0.669130606358858+0.743144825477394i</v>
      </c>
      <c r="G10">
        <f t="shared" ref="G10:G32" si="8">A10</f>
        <v>6</v>
      </c>
      <c r="H10" s="1">
        <f t="shared" ref="H10:H32" si="9">20*LOG10(B10)</f>
        <v>-3.349821745875273</v>
      </c>
      <c r="I10" s="1">
        <f t="shared" si="4"/>
        <v>-4.5662923235137889</v>
      </c>
    </row>
    <row r="11" spans="1:9">
      <c r="A11">
        <f t="shared" si="5"/>
        <v>8</v>
      </c>
      <c r="B11">
        <f t="shared" si="1"/>
        <v>0.57999999999999996</v>
      </c>
      <c r="C11">
        <v>2</v>
      </c>
      <c r="D11">
        <v>1.1599999999999999</v>
      </c>
      <c r="F11" s="1" t="str">
        <f t="shared" si="2"/>
        <v>0.438371146789077+0.898794046299167i</v>
      </c>
      <c r="G11">
        <f t="shared" si="8"/>
        <v>8</v>
      </c>
      <c r="H11" s="1">
        <f t="shared" si="9"/>
        <v>-4.7314401287412551</v>
      </c>
      <c r="I11" s="1">
        <f t="shared" si="4"/>
        <v>-4.5805183749183538</v>
      </c>
    </row>
    <row r="12" spans="1:9">
      <c r="A12">
        <f t="shared" si="5"/>
        <v>10</v>
      </c>
      <c r="B12">
        <f t="shared" si="1"/>
        <v>0.35</v>
      </c>
      <c r="C12">
        <v>2</v>
      </c>
      <c r="D12">
        <v>0.7</v>
      </c>
      <c r="F12" s="1" t="str">
        <f t="shared" si="2"/>
        <v>0.17364817766693+0.984807753012208i</v>
      </c>
      <c r="G12">
        <f t="shared" si="8"/>
        <v>10</v>
      </c>
      <c r="H12" s="1">
        <f t="shared" si="9"/>
        <v>-9.1186391129944884</v>
      </c>
      <c r="I12" s="1">
        <f t="shared" si="4"/>
        <v>-4.6036098369382383</v>
      </c>
    </row>
    <row r="13" spans="1:9">
      <c r="A13">
        <f t="shared" si="5"/>
        <v>12</v>
      </c>
      <c r="B13">
        <f t="shared" si="1"/>
        <v>0.25</v>
      </c>
      <c r="C13">
        <v>2</v>
      </c>
      <c r="D13">
        <v>0.5</v>
      </c>
      <c r="F13" s="1" t="str">
        <f t="shared" si="2"/>
        <v>-0.104528463267653+0.994521895368273i</v>
      </c>
      <c r="G13">
        <f t="shared" si="8"/>
        <v>12</v>
      </c>
      <c r="H13" s="1">
        <f t="shared" si="9"/>
        <v>-12.041199826559248</v>
      </c>
      <c r="I13" s="1">
        <f t="shared" si="4"/>
        <v>-4.6422578109309161</v>
      </c>
    </row>
    <row r="14" spans="1:9">
      <c r="A14">
        <f t="shared" si="5"/>
        <v>14</v>
      </c>
      <c r="B14">
        <f t="shared" si="1"/>
        <v>0.15</v>
      </c>
      <c r="C14">
        <v>2</v>
      </c>
      <c r="D14">
        <v>0.3</v>
      </c>
      <c r="F14" s="1" t="str">
        <f t="shared" si="2"/>
        <v>-0.374606593415912+0.927183854566787i</v>
      </c>
      <c r="G14">
        <f t="shared" si="8"/>
        <v>14</v>
      </c>
      <c r="H14" s="1">
        <f t="shared" si="9"/>
        <v>-16.478174818886377</v>
      </c>
      <c r="I14" s="1">
        <f t="shared" si="4"/>
        <v>-4.7116386952335789</v>
      </c>
    </row>
    <row r="15" spans="1:9">
      <c r="A15">
        <f t="shared" si="5"/>
        <v>16</v>
      </c>
      <c r="B15">
        <f t="shared" si="1"/>
        <v>0.17499999999999999</v>
      </c>
      <c r="C15">
        <v>2</v>
      </c>
      <c r="D15">
        <v>0.35</v>
      </c>
      <c r="F15" s="1" t="str">
        <f t="shared" si="2"/>
        <v>-0.615661475325658+0.788010753606722i</v>
      </c>
      <c r="G15">
        <f t="shared" si="8"/>
        <v>16</v>
      </c>
      <c r="H15" s="1">
        <f t="shared" si="9"/>
        <v>-15.139239026274112</v>
      </c>
      <c r="I15" s="1">
        <f t="shared" si="4"/>
        <v>-4.851809435660285</v>
      </c>
    </row>
    <row r="16" spans="1:9">
      <c r="A16">
        <f t="shared" si="5"/>
        <v>18</v>
      </c>
      <c r="B16">
        <f t="shared" si="1"/>
        <v>0.11</v>
      </c>
      <c r="C16">
        <v>2</v>
      </c>
      <c r="D16">
        <v>0.22</v>
      </c>
      <c r="F16" s="1" t="str">
        <f t="shared" si="2"/>
        <v>-0.809016994374947+0.587785252292473i</v>
      </c>
      <c r="G16">
        <f t="shared" si="8"/>
        <v>18</v>
      </c>
      <c r="H16" s="1">
        <f t="shared" si="9"/>
        <v>-19.1721462968355</v>
      </c>
      <c r="I16" s="1">
        <f t="shared" si="4"/>
        <v>-5.1959518923378942</v>
      </c>
    </row>
    <row r="17" spans="1:9">
      <c r="A17">
        <f t="shared" si="5"/>
        <v>20</v>
      </c>
      <c r="B17">
        <f t="shared" si="1"/>
        <v>0.16500000000000001</v>
      </c>
      <c r="C17">
        <v>2</v>
      </c>
      <c r="D17">
        <v>0.33</v>
      </c>
      <c r="F17" s="1" t="str">
        <f t="shared" si="2"/>
        <v>-0.939692620785908+0.342020143325669i</v>
      </c>
      <c r="G17">
        <f t="shared" si="8"/>
        <v>20</v>
      </c>
      <c r="H17" s="1">
        <f t="shared" si="9"/>
        <v>-15.650321115721875</v>
      </c>
      <c r="I17" s="1">
        <f t="shared" si="4"/>
        <v>-6.3824557072451711</v>
      </c>
    </row>
    <row r="18" spans="1:9">
      <c r="A18">
        <f t="shared" si="5"/>
        <v>22</v>
      </c>
      <c r="B18">
        <f t="shared" si="1"/>
        <v>0.05</v>
      </c>
      <c r="C18">
        <v>2</v>
      </c>
      <c r="D18">
        <v>0.1</v>
      </c>
      <c r="F18" s="1" t="str">
        <f t="shared" si="2"/>
        <v>-0.997564050259824+0.0697564737441255i</v>
      </c>
      <c r="G18">
        <f t="shared" si="8"/>
        <v>22</v>
      </c>
      <c r="H18" s="1">
        <f t="shared" si="9"/>
        <v>-26.020599913279625</v>
      </c>
      <c r="I18" s="1">
        <f t="shared" si="4"/>
        <v>-13.051858717182075</v>
      </c>
    </row>
    <row r="19" spans="1:9">
      <c r="A19">
        <f t="shared" si="5"/>
        <v>24</v>
      </c>
      <c r="B19">
        <f t="shared" si="1"/>
        <v>0.1</v>
      </c>
      <c r="C19">
        <v>2</v>
      </c>
      <c r="D19">
        <v>0.2</v>
      </c>
      <c r="F19" s="1" t="str">
        <f t="shared" si="2"/>
        <v>-0.978147600733806-0.207911690817759i</v>
      </c>
      <c r="G19">
        <f t="shared" si="8"/>
        <v>24</v>
      </c>
      <c r="H19" s="1">
        <f t="shared" si="9"/>
        <v>-20</v>
      </c>
      <c r="I19" s="1">
        <f t="shared" si="4"/>
        <v>-8.2722888422753691</v>
      </c>
    </row>
    <row r="20" spans="1:9">
      <c r="A20">
        <f t="shared" si="5"/>
        <v>26</v>
      </c>
      <c r="B20">
        <f t="shared" si="1"/>
        <v>0.17</v>
      </c>
      <c r="C20">
        <v>2</v>
      </c>
      <c r="D20">
        <v>0.34</v>
      </c>
      <c r="F20" s="1" t="str">
        <f t="shared" si="2"/>
        <v>-0.882947592858927-0.469471562785891i</v>
      </c>
      <c r="G20">
        <f t="shared" si="8"/>
        <v>26</v>
      </c>
      <c r="H20" s="1">
        <f t="shared" si="9"/>
        <v>-15.39102157243452</v>
      </c>
      <c r="I20" s="1">
        <f t="shared" si="4"/>
        <v>-5.5856172497746819</v>
      </c>
    </row>
    <row r="21" spans="1:9">
      <c r="A21">
        <f t="shared" si="5"/>
        <v>28</v>
      </c>
      <c r="B21">
        <f t="shared" si="1"/>
        <v>0.15</v>
      </c>
      <c r="C21">
        <v>2</v>
      </c>
      <c r="D21">
        <v>0.3</v>
      </c>
      <c r="F21" s="1" t="str">
        <f t="shared" si="2"/>
        <v>-0.719339800338651-0.694658370458997i</v>
      </c>
      <c r="G21">
        <f t="shared" si="8"/>
        <v>28</v>
      </c>
      <c r="H21" s="1">
        <f t="shared" si="9"/>
        <v>-16.478174818886377</v>
      </c>
      <c r="I21" s="1">
        <f t="shared" si="4"/>
        <v>-4.9812330385452341</v>
      </c>
    </row>
    <row r="22" spans="1:9">
      <c r="A22">
        <f t="shared" si="5"/>
        <v>30</v>
      </c>
      <c r="B22">
        <f t="shared" si="1"/>
        <v>0.14000000000000001</v>
      </c>
      <c r="C22">
        <v>2</v>
      </c>
      <c r="D22">
        <v>0.28000000000000003</v>
      </c>
      <c r="F22" s="1" t="str">
        <f t="shared" si="2"/>
        <v>-0.5-0.866025403784438i</v>
      </c>
      <c r="G22">
        <f t="shared" si="8"/>
        <v>30</v>
      </c>
      <c r="H22" s="1">
        <f t="shared" si="9"/>
        <v>-17.07743928643524</v>
      </c>
      <c r="I22" s="1">
        <f t="shared" si="4"/>
        <v>-4.7683384294842526</v>
      </c>
    </row>
    <row r="23" spans="1:9">
      <c r="A23">
        <f t="shared" si="5"/>
        <v>32</v>
      </c>
      <c r="B23">
        <f t="shared" si="1"/>
        <v>0.13</v>
      </c>
      <c r="C23">
        <v>2</v>
      </c>
      <c r="D23">
        <v>0.26</v>
      </c>
      <c r="F23" s="1" t="str">
        <f t="shared" si="2"/>
        <v>-0.241921895599668-0.970295726275996i</v>
      </c>
      <c r="G23">
        <f t="shared" si="8"/>
        <v>32</v>
      </c>
      <c r="H23" s="1">
        <f t="shared" si="9"/>
        <v>-17.721132953863265</v>
      </c>
      <c r="I23" s="1">
        <f t="shared" si="4"/>
        <v>-4.6715365513155049</v>
      </c>
    </row>
    <row r="24" spans="1:9">
      <c r="A24">
        <f t="shared" si="5"/>
        <v>34</v>
      </c>
      <c r="B24">
        <f t="shared" si="1"/>
        <v>0.1</v>
      </c>
      <c r="C24">
        <v>2</v>
      </c>
      <c r="D24">
        <v>0.2</v>
      </c>
      <c r="F24" s="1" t="str">
        <f t="shared" si="2"/>
        <v>0.0348994967025013-0.999390827019096i</v>
      </c>
      <c r="G24">
        <f t="shared" si="8"/>
        <v>34</v>
      </c>
      <c r="H24" s="1">
        <f t="shared" si="9"/>
        <v>-20</v>
      </c>
      <c r="I24" s="1">
        <f t="shared" si="4"/>
        <v>-4.6203397753466238</v>
      </c>
    </row>
    <row r="25" spans="1:9">
      <c r="A25">
        <f t="shared" si="5"/>
        <v>36</v>
      </c>
      <c r="B25">
        <f t="shared" si="1"/>
        <v>0.09</v>
      </c>
      <c r="C25">
        <v>2</v>
      </c>
      <c r="D25">
        <v>0.18</v>
      </c>
      <c r="F25" s="1" t="str">
        <f t="shared" si="2"/>
        <v>0.309016994374947-0.951056516295154i</v>
      </c>
      <c r="G25">
        <f t="shared" si="8"/>
        <v>36</v>
      </c>
      <c r="H25" s="1">
        <f t="shared" si="9"/>
        <v>-20.915149811213503</v>
      </c>
      <c r="I25" s="1">
        <f t="shared" si="4"/>
        <v>-4.5906529003434473</v>
      </c>
    </row>
    <row r="26" spans="1:9">
      <c r="A26">
        <f t="shared" si="5"/>
        <v>38</v>
      </c>
      <c r="B26">
        <f t="shared" si="1"/>
        <v>7.4999999999999997E-2</v>
      </c>
      <c r="C26">
        <v>2</v>
      </c>
      <c r="D26">
        <v>0.15</v>
      </c>
      <c r="F26" s="1" t="str">
        <f t="shared" si="2"/>
        <v>0.559192903470746-0.829037572555042i</v>
      </c>
      <c r="G26">
        <f t="shared" si="8"/>
        <v>38</v>
      </c>
      <c r="H26" s="1">
        <f t="shared" si="9"/>
        <v>-22.498774732165998</v>
      </c>
      <c r="I26" s="1">
        <f t="shared" si="4"/>
        <v>-4.5725514822117956</v>
      </c>
    </row>
    <row r="27" spans="1:9">
      <c r="A27">
        <f t="shared" si="5"/>
        <v>40</v>
      </c>
      <c r="B27">
        <f t="shared" si="1"/>
        <v>0.05</v>
      </c>
      <c r="C27">
        <v>2</v>
      </c>
      <c r="D27">
        <v>0.1</v>
      </c>
      <c r="F27" s="1" t="str">
        <f t="shared" si="2"/>
        <v>0.766044443118978-0.64278760968654i</v>
      </c>
      <c r="G27">
        <f t="shared" si="8"/>
        <v>40</v>
      </c>
      <c r="H27" s="1">
        <f t="shared" si="9"/>
        <v>-26.020599913279625</v>
      </c>
      <c r="I27" s="1">
        <f t="shared" si="4"/>
        <v>-4.5614135058245973</v>
      </c>
    </row>
    <row r="28" spans="1:9">
      <c r="A28">
        <f t="shared" si="5"/>
        <v>42</v>
      </c>
      <c r="B28">
        <f t="shared" si="1"/>
        <v>4.4999999999999998E-2</v>
      </c>
      <c r="C28">
        <v>2</v>
      </c>
      <c r="D28">
        <v>0.09</v>
      </c>
      <c r="F28" s="1" t="str">
        <f t="shared" si="2"/>
        <v>0.913545457642601-0.4067366430758i</v>
      </c>
      <c r="G28">
        <f t="shared" si="8"/>
        <v>42</v>
      </c>
      <c r="H28" s="1">
        <f t="shared" si="9"/>
        <v>-26.935749724493125</v>
      </c>
      <c r="I28" s="1">
        <f t="shared" si="4"/>
        <v>-4.5549264153811553</v>
      </c>
    </row>
    <row r="29" spans="1:9">
      <c r="A29">
        <f t="shared" si="5"/>
        <v>44</v>
      </c>
      <c r="B29">
        <f t="shared" si="1"/>
        <v>7.4999999999999997E-2</v>
      </c>
      <c r="C29">
        <v>2</v>
      </c>
      <c r="D29">
        <v>0.15</v>
      </c>
      <c r="F29" s="1" t="str">
        <f t="shared" si="2"/>
        <v>0.99026806874157-0.139173100960066i</v>
      </c>
      <c r="G29">
        <f t="shared" si="8"/>
        <v>44</v>
      </c>
      <c r="H29" s="1">
        <f t="shared" si="9"/>
        <v>-22.498774732165998</v>
      </c>
      <c r="I29" s="1">
        <f t="shared" si="4"/>
        <v>-4.5519284176165513</v>
      </c>
    </row>
    <row r="30" spans="1:9">
      <c r="A30">
        <f t="shared" si="5"/>
        <v>46</v>
      </c>
      <c r="B30">
        <f t="shared" si="1"/>
        <v>0.08</v>
      </c>
      <c r="C30">
        <v>2</v>
      </c>
      <c r="D30">
        <v>0.16</v>
      </c>
      <c r="F30" s="1" t="str">
        <f t="shared" si="2"/>
        <v>0.99026806874157+0.139173100960065i</v>
      </c>
      <c r="G30">
        <f t="shared" si="8"/>
        <v>46</v>
      </c>
      <c r="H30" s="1">
        <f t="shared" si="9"/>
        <v>-21.938200260161128</v>
      </c>
      <c r="I30" s="1">
        <f t="shared" si="4"/>
        <v>-4.5519284176165513</v>
      </c>
    </row>
    <row r="31" spans="1:9">
      <c r="A31">
        <f t="shared" si="5"/>
        <v>48</v>
      </c>
      <c r="B31">
        <f t="shared" si="1"/>
        <v>0.09</v>
      </c>
      <c r="C31">
        <v>2</v>
      </c>
      <c r="D31">
        <v>0.18</v>
      </c>
      <c r="F31" s="1" t="str">
        <f t="shared" si="2"/>
        <v>0.913545457642601+0.4067366430758i</v>
      </c>
      <c r="G31">
        <f t="shared" si="8"/>
        <v>48</v>
      </c>
      <c r="H31" s="1">
        <f t="shared" si="9"/>
        <v>-20.915149811213503</v>
      </c>
      <c r="I31" s="1">
        <f t="shared" si="4"/>
        <v>-4.5549264153811553</v>
      </c>
    </row>
    <row r="32" spans="1:9">
      <c r="A32">
        <f t="shared" si="5"/>
        <v>50</v>
      </c>
      <c r="B32">
        <f t="shared" si="1"/>
        <v>0.12</v>
      </c>
      <c r="C32">
        <v>2</v>
      </c>
      <c r="D32">
        <v>0.24</v>
      </c>
      <c r="F32" s="1" t="str">
        <f t="shared" si="2"/>
        <v>0.766044443118978+0.642787609686539i</v>
      </c>
      <c r="G32">
        <f t="shared" si="8"/>
        <v>50</v>
      </c>
      <c r="H32" s="1">
        <f t="shared" si="9"/>
        <v>-18.416375079047505</v>
      </c>
      <c r="I32" s="1">
        <f t="shared" si="4"/>
        <v>-4.5614135058245999</v>
      </c>
    </row>
    <row r="33" spans="1:9">
      <c r="A33">
        <f t="shared" si="5"/>
        <v>52</v>
      </c>
      <c r="B33">
        <f t="shared" ref="B33:B37" si="10">D33/C33</f>
        <v>0.12</v>
      </c>
      <c r="C33">
        <v>2</v>
      </c>
      <c r="D33">
        <v>0.24</v>
      </c>
      <c r="F33" s="1" t="str">
        <f t="shared" si="2"/>
        <v>0.559192903470747+0.829037572555042i</v>
      </c>
      <c r="G33">
        <f t="shared" ref="G33:G37" si="11">A33</f>
        <v>52</v>
      </c>
      <c r="H33" s="1">
        <f t="shared" ref="H33:H37" si="12">20*LOG10(B33)</f>
        <v>-18.416375079047505</v>
      </c>
      <c r="I33" s="1">
        <f t="shared" si="4"/>
        <v>-4.5725514822118356</v>
      </c>
    </row>
    <row r="34" spans="1:9">
      <c r="A34">
        <f t="shared" si="5"/>
        <v>54</v>
      </c>
      <c r="B34">
        <f t="shared" si="10"/>
        <v>0.16</v>
      </c>
      <c r="C34">
        <v>2</v>
      </c>
      <c r="D34">
        <v>0.32</v>
      </c>
      <c r="F34" s="1" t="str">
        <f t="shared" si="2"/>
        <v>0.309016994374948+0.951056516295154i</v>
      </c>
      <c r="G34">
        <f t="shared" si="11"/>
        <v>54</v>
      </c>
      <c r="H34" s="1">
        <f t="shared" si="12"/>
        <v>-15.917600346881503</v>
      </c>
      <c r="I34" s="1">
        <f t="shared" si="4"/>
        <v>-4.5906529003434402</v>
      </c>
    </row>
    <row r="35" spans="1:9">
      <c r="A35">
        <f t="shared" si="5"/>
        <v>56</v>
      </c>
      <c r="B35">
        <f t="shared" si="10"/>
        <v>0.16</v>
      </c>
      <c r="C35">
        <v>2</v>
      </c>
      <c r="D35">
        <v>0.32</v>
      </c>
      <c r="F35" s="1" t="str">
        <f t="shared" si="2"/>
        <v>0.0348994967025009+0.999390827019096i</v>
      </c>
      <c r="G35">
        <f t="shared" si="11"/>
        <v>56</v>
      </c>
      <c r="H35" s="1">
        <f t="shared" si="12"/>
        <v>-15.917600346881503</v>
      </c>
      <c r="I35" s="1">
        <f t="shared" si="4"/>
        <v>-4.6203397753466238</v>
      </c>
    </row>
    <row r="36" spans="1:9">
      <c r="A36">
        <f t="shared" si="5"/>
        <v>58</v>
      </c>
      <c r="B36">
        <f t="shared" si="10"/>
        <v>0.2</v>
      </c>
      <c r="C36">
        <v>2</v>
      </c>
      <c r="D36">
        <v>0.4</v>
      </c>
      <c r="F36" s="1" t="str">
        <f t="shared" si="2"/>
        <v>-0.241921895599668+0.970295726275996i</v>
      </c>
      <c r="G36">
        <f t="shared" si="11"/>
        <v>58</v>
      </c>
      <c r="H36" s="1">
        <f t="shared" si="12"/>
        <v>-13.979400086720375</v>
      </c>
      <c r="I36" s="1">
        <f t="shared" si="4"/>
        <v>-4.6715365513155049</v>
      </c>
    </row>
    <row r="37" spans="1:9">
      <c r="A37">
        <f t="shared" si="5"/>
        <v>60</v>
      </c>
      <c r="B37">
        <f t="shared" si="10"/>
        <v>0.21</v>
      </c>
      <c r="C37">
        <v>2</v>
      </c>
      <c r="D37">
        <v>0.42</v>
      </c>
      <c r="F37" s="1" t="str">
        <f t="shared" si="2"/>
        <v>-0.499999999999999+0.866025403784439i</v>
      </c>
      <c r="G37">
        <f t="shared" si="11"/>
        <v>60</v>
      </c>
      <c r="H37" s="1">
        <f t="shared" si="12"/>
        <v>-13.555614105321613</v>
      </c>
      <c r="I37" s="1">
        <f t="shared" si="4"/>
        <v>-4.7683384294842481</v>
      </c>
    </row>
    <row r="38" spans="1:9">
      <c r="H38" s="1"/>
      <c r="I38" s="1"/>
    </row>
    <row r="39" spans="1:9">
      <c r="H39" s="1"/>
      <c r="I39" s="1"/>
    </row>
    <row r="40" spans="1:9">
      <c r="H40" s="1"/>
      <c r="I40" s="1"/>
    </row>
    <row r="41" spans="1:9">
      <c r="I41" s="1"/>
    </row>
    <row r="42" spans="1:9">
      <c r="I42" s="1"/>
    </row>
    <row r="43" spans="1:9">
      <c r="I43" s="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 ww</dc:creator>
  <cp:lastModifiedBy>tt ww</cp:lastModifiedBy>
  <dcterms:created xsi:type="dcterms:W3CDTF">2015-09-26T02:42:40Z</dcterms:created>
  <dcterms:modified xsi:type="dcterms:W3CDTF">2015-10-04T03:05:57Z</dcterms:modified>
</cp:coreProperties>
</file>