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1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G5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B33" i="1"/>
  <c r="G33" i="1"/>
  <c r="B32" i="1"/>
  <c r="G32" i="1"/>
  <c r="B31" i="1"/>
  <c r="G31" i="1"/>
  <c r="B30" i="1"/>
  <c r="G30" i="1"/>
  <c r="B29" i="1"/>
  <c r="G29" i="1"/>
  <c r="B28" i="1"/>
  <c r="G28" i="1"/>
  <c r="B27" i="1"/>
  <c r="G27" i="1"/>
  <c r="B26" i="1"/>
  <c r="G26" i="1"/>
  <c r="B25" i="1"/>
  <c r="G25" i="1"/>
  <c r="B24" i="1"/>
  <c r="G24" i="1"/>
  <c r="B23" i="1"/>
  <c r="G23" i="1"/>
  <c r="B22" i="1"/>
  <c r="G22" i="1"/>
  <c r="B21" i="1"/>
  <c r="G21" i="1"/>
  <c r="B20" i="1"/>
  <c r="G20" i="1"/>
  <c r="B19" i="1"/>
  <c r="G19" i="1"/>
  <c r="B18" i="1"/>
  <c r="G18" i="1"/>
  <c r="B17" i="1"/>
  <c r="G17" i="1"/>
  <c r="B16" i="1"/>
  <c r="G16" i="1"/>
  <c r="B15" i="1"/>
  <c r="G15" i="1"/>
  <c r="B14" i="1"/>
  <c r="G14" i="1"/>
  <c r="B13" i="1"/>
  <c r="G13" i="1"/>
  <c r="B12" i="1"/>
  <c r="G12" i="1"/>
  <c r="B11" i="1"/>
  <c r="G11" i="1"/>
  <c r="B10" i="1"/>
  <c r="G10" i="1"/>
  <c r="B9" i="1"/>
  <c r="G9" i="1"/>
  <c r="B8" i="1"/>
  <c r="G8" i="1"/>
  <c r="B7" i="1"/>
  <c r="G7" i="1"/>
  <c r="B6" i="1"/>
  <c r="G6" i="1"/>
  <c r="B4" i="1"/>
  <c r="G4" i="1"/>
  <c r="F3" i="1"/>
</calcChain>
</file>

<file path=xl/sharedStrings.xml><?xml version="1.0" encoding="utf-8"?>
<sst xmlns="http://schemas.openxmlformats.org/spreadsheetml/2006/main" count="6" uniqueCount="6">
  <si>
    <t>Freq (KHz)</t>
  </si>
  <si>
    <t>Vinpp</t>
  </si>
  <si>
    <t>Voutpp</t>
  </si>
  <si>
    <t>Vo/Vi</t>
  </si>
  <si>
    <t>Vout/Vin (dB)</t>
  </si>
  <si>
    <t>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</si>
</sst>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201409034397"/>
          <c:y val="0.0423357664233576"/>
          <c:w val="0.71981982534559"/>
          <c:h val="0.7529016035404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Vout/Vin (dB)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Sheet1!$F$4:$F$33</c:f>
              <c:numCache>
                <c:formatCode>General</c:formatCode>
                <c:ptCount val="30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85.0</c:v>
                </c:pt>
                <c:pt idx="17">
                  <c:v>90.0</c:v>
                </c:pt>
                <c:pt idx="18">
                  <c:v>95.0</c:v>
                </c:pt>
                <c:pt idx="19">
                  <c:v>100.0</c:v>
                </c:pt>
                <c:pt idx="20">
                  <c:v>105.0</c:v>
                </c:pt>
                <c:pt idx="21">
                  <c:v>110.0</c:v>
                </c:pt>
                <c:pt idx="22">
                  <c:v>115.0</c:v>
                </c:pt>
                <c:pt idx="23">
                  <c:v>120.0</c:v>
                </c:pt>
                <c:pt idx="24">
                  <c:v>125.0</c:v>
                </c:pt>
                <c:pt idx="25">
                  <c:v>130.0</c:v>
                </c:pt>
                <c:pt idx="26">
                  <c:v>135.0</c:v>
                </c:pt>
                <c:pt idx="27">
                  <c:v>140.0</c:v>
                </c:pt>
                <c:pt idx="28">
                  <c:v>145.0</c:v>
                </c:pt>
                <c:pt idx="29">
                  <c:v>150.0</c:v>
                </c:pt>
              </c:numCache>
            </c:numRef>
          </c:xVal>
          <c:yVal>
            <c:numRef>
              <c:f>Sheet1!$G$4:$G$33</c:f>
              <c:numCache>
                <c:formatCode>0.00</c:formatCode>
                <c:ptCount val="30"/>
                <c:pt idx="0">
                  <c:v>-0.354575339208632</c:v>
                </c:pt>
                <c:pt idx="1">
                  <c:v>-0.915149811213502</c:v>
                </c:pt>
                <c:pt idx="2">
                  <c:v>-2.158107946190391</c:v>
                </c:pt>
                <c:pt idx="3">
                  <c:v>-2.498774732165999</c:v>
                </c:pt>
                <c:pt idx="4">
                  <c:v>-3.098039199714864</c:v>
                </c:pt>
                <c:pt idx="5">
                  <c:v>-3.741732867142888</c:v>
                </c:pt>
                <c:pt idx="6">
                  <c:v>-6.935749724493126</c:v>
                </c:pt>
                <c:pt idx="7">
                  <c:v>-7.958800173440752</c:v>
                </c:pt>
                <c:pt idx="8">
                  <c:v>-9.118639112994488</c:v>
                </c:pt>
                <c:pt idx="9">
                  <c:v>-13.55561410532161</c:v>
                </c:pt>
                <c:pt idx="10">
                  <c:v>-12.39577516576788</c:v>
                </c:pt>
                <c:pt idx="11">
                  <c:v>-12.04119982655925</c:v>
                </c:pt>
                <c:pt idx="12">
                  <c:v>-12.76544327964814</c:v>
                </c:pt>
                <c:pt idx="13">
                  <c:v>-15.39102157243452</c:v>
                </c:pt>
                <c:pt idx="14">
                  <c:v>-19.1721462968355</c:v>
                </c:pt>
                <c:pt idx="15">
                  <c:v>-20.9151498112135</c:v>
                </c:pt>
                <c:pt idx="16">
                  <c:v>-20.0</c:v>
                </c:pt>
                <c:pt idx="17">
                  <c:v>-17.07743928643524</c:v>
                </c:pt>
                <c:pt idx="18">
                  <c:v>-20.0</c:v>
                </c:pt>
                <c:pt idx="19">
                  <c:v>-14.89454989793388</c:v>
                </c:pt>
                <c:pt idx="20">
                  <c:v>-15.9176003468815</c:v>
                </c:pt>
                <c:pt idx="21">
                  <c:v>-17.72113295386326</c:v>
                </c:pt>
                <c:pt idx="22">
                  <c:v>-20.0</c:v>
                </c:pt>
                <c:pt idx="23">
                  <c:v>-46.02059991327962</c:v>
                </c:pt>
                <c:pt idx="24">
                  <c:v>-20.9151498112135</c:v>
                </c:pt>
                <c:pt idx="25">
                  <c:v>-18.4163750790475</c:v>
                </c:pt>
                <c:pt idx="26">
                  <c:v>-17.07743928643524</c:v>
                </c:pt>
                <c:pt idx="27">
                  <c:v>-15.9176003468815</c:v>
                </c:pt>
                <c:pt idx="28">
                  <c:v>-15.9176003468815</c:v>
                </c:pt>
                <c:pt idx="29">
                  <c:v>-18.4163750790475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Theory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Sheet1!$F$4:$F$33</c:f>
              <c:numCache>
                <c:formatCode>General</c:formatCode>
                <c:ptCount val="30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85.0</c:v>
                </c:pt>
                <c:pt idx="17">
                  <c:v>90.0</c:v>
                </c:pt>
                <c:pt idx="18">
                  <c:v>95.0</c:v>
                </c:pt>
                <c:pt idx="19">
                  <c:v>100.0</c:v>
                </c:pt>
                <c:pt idx="20">
                  <c:v>105.0</c:v>
                </c:pt>
                <c:pt idx="21">
                  <c:v>110.0</c:v>
                </c:pt>
                <c:pt idx="22">
                  <c:v>115.0</c:v>
                </c:pt>
                <c:pt idx="23">
                  <c:v>120.0</c:v>
                </c:pt>
                <c:pt idx="24">
                  <c:v>125.0</c:v>
                </c:pt>
                <c:pt idx="25">
                  <c:v>130.0</c:v>
                </c:pt>
                <c:pt idx="26">
                  <c:v>135.0</c:v>
                </c:pt>
                <c:pt idx="27">
                  <c:v>140.0</c:v>
                </c:pt>
                <c:pt idx="28">
                  <c:v>145.0</c:v>
                </c:pt>
                <c:pt idx="29">
                  <c:v>150.0</c:v>
                </c:pt>
              </c:numCache>
            </c:numRef>
          </c:xVal>
          <c:yVal>
            <c:numRef>
              <c:f>Sheet1!$H$4:$H$33</c:f>
              <c:numCache>
                <c:formatCode>0.00</c:formatCode>
                <c:ptCount val="30"/>
                <c:pt idx="0">
                  <c:v>-0.127957718039389</c:v>
                </c:pt>
                <c:pt idx="1">
                  <c:v>-0.516605954983229</c:v>
                </c:pt>
                <c:pt idx="2">
                  <c:v>-1.181141697395239</c:v>
                </c:pt>
                <c:pt idx="3">
                  <c:v>-2.150172986128535</c:v>
                </c:pt>
                <c:pt idx="4">
                  <c:v>-3.47225137398347</c:v>
                </c:pt>
                <c:pt idx="5">
                  <c:v>-5.2297671330248</c:v>
                </c:pt>
                <c:pt idx="6">
                  <c:v>-7.571111717308652</c:v>
                </c:pt>
                <c:pt idx="7">
                  <c:v>-10.7986440799479</c:v>
                </c:pt>
                <c:pt idx="8">
                  <c:v>-15.69195310588663</c:v>
                </c:pt>
                <c:pt idx="9">
                  <c:v>-25.8495796756355</c:v>
                </c:pt>
                <c:pt idx="10">
                  <c:v>-26.63446568072671</c:v>
                </c:pt>
                <c:pt idx="11">
                  <c:v>-18.06179973983888</c:v>
                </c:pt>
                <c:pt idx="12">
                  <c:v>-14.8007478051857</c:v>
                </c:pt>
                <c:pt idx="13">
                  <c:v>-13.29058719264225</c:v>
                </c:pt>
                <c:pt idx="14">
                  <c:v>-12.80110599038583</c:v>
                </c:pt>
                <c:pt idx="15">
                  <c:v>-13.10122557631137</c:v>
                </c:pt>
                <c:pt idx="16">
                  <c:v>-14.1570832064606</c:v>
                </c:pt>
                <c:pt idx="17">
                  <c:v>-16.0961237373235</c:v>
                </c:pt>
                <c:pt idx="18">
                  <c:v>-19.33547537234809</c:v>
                </c:pt>
                <c:pt idx="19">
                  <c:v>-25.32495539972985</c:v>
                </c:pt>
                <c:pt idx="20">
                  <c:v>-327.2671255368673</c:v>
                </c:pt>
                <c:pt idx="21">
                  <c:v>-25.97526512375197</c:v>
                </c:pt>
                <c:pt idx="22">
                  <c:v>-20.63975551561748</c:v>
                </c:pt>
                <c:pt idx="23">
                  <c:v>-18.06179973983888</c:v>
                </c:pt>
                <c:pt idx="24">
                  <c:v>-16.79556067568902</c:v>
                </c:pt>
                <c:pt idx="25">
                  <c:v>-16.42823270869356</c:v>
                </c:pt>
                <c:pt idx="26">
                  <c:v>-16.83718909166472</c:v>
                </c:pt>
                <c:pt idx="27">
                  <c:v>-18.06179973983887</c:v>
                </c:pt>
                <c:pt idx="28">
                  <c:v>-20.33959436736887</c:v>
                </c:pt>
                <c:pt idx="29">
                  <c:v>-24.40852794902575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638040"/>
        <c:axId val="2110262216"/>
      </c:scatterChart>
      <c:valAx>
        <c:axId val="2120638040"/>
        <c:scaling>
          <c:orientation val="minMax"/>
          <c:max val="15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80298706575991"/>
              <c:y val="0.922077922077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0262216"/>
        <c:crossesAt val="-30.0"/>
        <c:crossBetween val="midCat"/>
        <c:majorUnit val="25.0"/>
      </c:valAx>
      <c:valAx>
        <c:axId val="2110262216"/>
        <c:scaling>
          <c:orientation val="minMax"/>
          <c:min val="-3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Vo/Vi (dB)</a:t>
                </a:r>
              </a:p>
            </c:rich>
          </c:tx>
          <c:layout>
            <c:manualLayout>
              <c:xMode val="edge"/>
              <c:yMode val="edge"/>
              <c:x val="0.00152930491751241"/>
              <c:y val="0.26522386344042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0638040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567687261376762"/>
          <c:y val="0.0774274383585263"/>
          <c:w val="0.32364761795593"/>
          <c:h val="0.20995085924478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234950</xdr:colOff>
      <xdr:row>6</xdr:row>
      <xdr:rowOff>38100</xdr:rowOff>
    </xdr:from>
    <xdr:to>
      <xdr:col>16</xdr:col>
      <xdr:colOff>127000</xdr:colOff>
      <xdr:row>24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abSelected="1" topLeftCell="A3" workbookViewId="0">
      <selection activeCell="Q18" sqref="Q18"/>
    </sheetView>
  </sheetViews>
  <sheetFormatPr baseColWidth="10" defaultRowHeight="15" x14ac:dyDescent="0"/>
  <sheetData>
    <row r="3" spans="1:8">
      <c r="A3" t="s">
        <v>0</v>
      </c>
      <c r="B3" t="s">
        <v>3</v>
      </c>
      <c r="C3" t="s">
        <v>1</v>
      </c>
      <c r="D3" t="s">
        <v>2</v>
      </c>
      <c r="F3" t="str">
        <f t="shared" ref="F3:F33" si="0">A3</f>
        <v>Freq (KHz)</v>
      </c>
      <c r="G3" t="s">
        <v>4</v>
      </c>
      <c r="H3" t="s">
        <v>5</v>
      </c>
    </row>
    <row r="4" spans="1:8">
      <c r="A4">
        <v>5</v>
      </c>
      <c r="B4">
        <f t="shared" ref="B4:B33" si="1">D4/C4</f>
        <v>0.96</v>
      </c>
      <c r="C4">
        <v>2</v>
      </c>
      <c r="D4">
        <v>1.92</v>
      </c>
      <c r="F4">
        <f t="shared" si="0"/>
        <v>5</v>
      </c>
      <c r="G4" s="1">
        <f t="shared" ref="G4:G33" si="2">20*LOG10(B4)</f>
        <v>-0.35457533920863205</v>
      </c>
      <c r="H4" s="1">
        <f t="shared" ref="H4:H33" si="3">20*LOG10((ABS(SIN(PI()*8*A4/420)/SIN(PI()*A4/420)/8)))</f>
        <v>-0.12795771803938877</v>
      </c>
    </row>
    <row r="5" spans="1:8">
      <c r="A5">
        <f t="shared" ref="A5:A33" si="4">A4+5</f>
        <v>10</v>
      </c>
      <c r="B5">
        <f t="shared" si="1"/>
        <v>0.9</v>
      </c>
      <c r="C5">
        <v>2</v>
      </c>
      <c r="D5">
        <v>1.8</v>
      </c>
      <c r="F5">
        <f t="shared" si="0"/>
        <v>10</v>
      </c>
      <c r="G5" s="1">
        <f t="shared" si="2"/>
        <v>-0.91514981121350236</v>
      </c>
      <c r="H5" s="1">
        <f t="shared" si="3"/>
        <v>-0.51660595498322892</v>
      </c>
    </row>
    <row r="6" spans="1:8">
      <c r="A6">
        <f t="shared" si="4"/>
        <v>15</v>
      </c>
      <c r="B6">
        <f t="shared" si="1"/>
        <v>0.78</v>
      </c>
      <c r="C6">
        <v>2</v>
      </c>
      <c r="D6">
        <v>1.56</v>
      </c>
      <c r="F6">
        <f t="shared" si="0"/>
        <v>15</v>
      </c>
      <c r="G6" s="1">
        <f t="shared" si="2"/>
        <v>-2.1581079461903916</v>
      </c>
      <c r="H6" s="1">
        <f t="shared" si="3"/>
        <v>-1.1811416973952391</v>
      </c>
    </row>
    <row r="7" spans="1:8">
      <c r="A7">
        <f t="shared" si="4"/>
        <v>20</v>
      </c>
      <c r="B7">
        <f t="shared" si="1"/>
        <v>0.75</v>
      </c>
      <c r="C7">
        <v>2</v>
      </c>
      <c r="D7">
        <v>1.5</v>
      </c>
      <c r="F7">
        <f t="shared" si="0"/>
        <v>20</v>
      </c>
      <c r="G7" s="1">
        <f t="shared" si="2"/>
        <v>-2.498774732165999</v>
      </c>
      <c r="H7" s="1">
        <f t="shared" si="3"/>
        <v>-2.1501729861285348</v>
      </c>
    </row>
    <row r="8" spans="1:8">
      <c r="A8">
        <f t="shared" si="4"/>
        <v>25</v>
      </c>
      <c r="B8">
        <f t="shared" si="1"/>
        <v>0.7</v>
      </c>
      <c r="C8">
        <v>2</v>
      </c>
      <c r="D8">
        <v>1.4</v>
      </c>
      <c r="F8">
        <f t="shared" si="0"/>
        <v>25</v>
      </c>
      <c r="G8" s="1">
        <f t="shared" si="2"/>
        <v>-3.0980391997148637</v>
      </c>
      <c r="H8" s="1">
        <f t="shared" si="3"/>
        <v>-3.4722513739834699</v>
      </c>
    </row>
    <row r="9" spans="1:8">
      <c r="A9">
        <f t="shared" si="4"/>
        <v>30</v>
      </c>
      <c r="B9">
        <f t="shared" si="1"/>
        <v>0.65</v>
      </c>
      <c r="C9">
        <v>2</v>
      </c>
      <c r="D9">
        <v>1.3</v>
      </c>
      <c r="F9">
        <f t="shared" si="0"/>
        <v>30</v>
      </c>
      <c r="G9" s="1">
        <f t="shared" si="2"/>
        <v>-3.7417328671428884</v>
      </c>
      <c r="H9" s="1">
        <f t="shared" si="3"/>
        <v>-5.2297671330247999</v>
      </c>
    </row>
    <row r="10" spans="1:8">
      <c r="A10">
        <f t="shared" si="4"/>
        <v>35</v>
      </c>
      <c r="B10">
        <f t="shared" si="1"/>
        <v>0.45</v>
      </c>
      <c r="C10">
        <v>2</v>
      </c>
      <c r="D10">
        <v>0.9</v>
      </c>
      <c r="F10">
        <f t="shared" si="0"/>
        <v>35</v>
      </c>
      <c r="G10" s="1">
        <f t="shared" si="2"/>
        <v>-6.9357497244931263</v>
      </c>
      <c r="H10" s="1">
        <f t="shared" si="3"/>
        <v>-7.5711117173086517</v>
      </c>
    </row>
    <row r="11" spans="1:8">
      <c r="A11">
        <f t="shared" si="4"/>
        <v>40</v>
      </c>
      <c r="B11">
        <f t="shared" si="1"/>
        <v>0.4</v>
      </c>
      <c r="C11">
        <v>2</v>
      </c>
      <c r="D11">
        <v>0.8</v>
      </c>
      <c r="F11">
        <f t="shared" si="0"/>
        <v>40</v>
      </c>
      <c r="G11" s="1">
        <f t="shared" si="2"/>
        <v>-7.9588001734407516</v>
      </c>
      <c r="H11" s="1">
        <f t="shared" si="3"/>
        <v>-10.798644079947904</v>
      </c>
    </row>
    <row r="12" spans="1:8">
      <c r="A12">
        <f t="shared" si="4"/>
        <v>45</v>
      </c>
      <c r="B12">
        <f t="shared" si="1"/>
        <v>0.35</v>
      </c>
      <c r="C12">
        <v>2</v>
      </c>
      <c r="D12">
        <v>0.7</v>
      </c>
      <c r="F12">
        <f t="shared" si="0"/>
        <v>45</v>
      </c>
      <c r="G12" s="1">
        <f t="shared" si="2"/>
        <v>-9.1186391129944884</v>
      </c>
      <c r="H12" s="1">
        <f t="shared" si="3"/>
        <v>-15.691953105886631</v>
      </c>
    </row>
    <row r="13" spans="1:8">
      <c r="A13">
        <f t="shared" si="4"/>
        <v>50</v>
      </c>
      <c r="B13">
        <f t="shared" si="1"/>
        <v>0.21</v>
      </c>
      <c r="C13">
        <v>2</v>
      </c>
      <c r="D13">
        <v>0.42</v>
      </c>
      <c r="F13">
        <f t="shared" si="0"/>
        <v>50</v>
      </c>
      <c r="G13" s="1">
        <f t="shared" si="2"/>
        <v>-13.555614105321613</v>
      </c>
      <c r="H13" s="1">
        <f t="shared" si="3"/>
        <v>-25.849579675635496</v>
      </c>
    </row>
    <row r="14" spans="1:8">
      <c r="A14">
        <f t="shared" si="4"/>
        <v>55</v>
      </c>
      <c r="B14">
        <f t="shared" si="1"/>
        <v>0.24</v>
      </c>
      <c r="C14">
        <v>2</v>
      </c>
      <c r="D14">
        <v>0.48</v>
      </c>
      <c r="F14">
        <f t="shared" si="0"/>
        <v>55</v>
      </c>
      <c r="G14" s="1">
        <f t="shared" si="2"/>
        <v>-12.39577516576788</v>
      </c>
      <c r="H14" s="1">
        <f t="shared" si="3"/>
        <v>-26.634465680726706</v>
      </c>
    </row>
    <row r="15" spans="1:8">
      <c r="A15">
        <f t="shared" si="4"/>
        <v>60</v>
      </c>
      <c r="B15">
        <f t="shared" si="1"/>
        <v>0.25</v>
      </c>
      <c r="C15">
        <v>2</v>
      </c>
      <c r="D15">
        <v>0.5</v>
      </c>
      <c r="F15">
        <f t="shared" si="0"/>
        <v>60</v>
      </c>
      <c r="G15" s="1">
        <f t="shared" si="2"/>
        <v>-12.041199826559248</v>
      </c>
      <c r="H15" s="1">
        <f t="shared" si="3"/>
        <v>-18.061799739838879</v>
      </c>
    </row>
    <row r="16" spans="1:8">
      <c r="A16">
        <f t="shared" si="4"/>
        <v>65</v>
      </c>
      <c r="B16">
        <f t="shared" si="1"/>
        <v>0.23</v>
      </c>
      <c r="C16">
        <v>2</v>
      </c>
      <c r="D16">
        <v>0.46</v>
      </c>
      <c r="F16">
        <f t="shared" si="0"/>
        <v>65</v>
      </c>
      <c r="G16" s="1">
        <f t="shared" si="2"/>
        <v>-12.765443279648141</v>
      </c>
      <c r="H16" s="1">
        <f t="shared" si="3"/>
        <v>-14.800747805185701</v>
      </c>
    </row>
    <row r="17" spans="1:8">
      <c r="A17">
        <f t="shared" si="4"/>
        <v>70</v>
      </c>
      <c r="B17">
        <f t="shared" si="1"/>
        <v>0.17</v>
      </c>
      <c r="C17">
        <v>2</v>
      </c>
      <c r="D17">
        <v>0.34</v>
      </c>
      <c r="F17">
        <f t="shared" si="0"/>
        <v>70</v>
      </c>
      <c r="G17" s="1">
        <f t="shared" si="2"/>
        <v>-15.39102157243452</v>
      </c>
      <c r="H17" s="1">
        <f t="shared" si="3"/>
        <v>-13.290587192642249</v>
      </c>
    </row>
    <row r="18" spans="1:8">
      <c r="A18">
        <f t="shared" si="4"/>
        <v>75</v>
      </c>
      <c r="B18">
        <f t="shared" si="1"/>
        <v>0.11</v>
      </c>
      <c r="C18">
        <v>2</v>
      </c>
      <c r="D18">
        <v>0.22</v>
      </c>
      <c r="F18">
        <f t="shared" si="0"/>
        <v>75</v>
      </c>
      <c r="G18" s="1">
        <f t="shared" si="2"/>
        <v>-19.1721462968355</v>
      </c>
      <c r="H18" s="1">
        <f t="shared" si="3"/>
        <v>-12.801105990385828</v>
      </c>
    </row>
    <row r="19" spans="1:8">
      <c r="A19">
        <f t="shared" si="4"/>
        <v>80</v>
      </c>
      <c r="B19">
        <f t="shared" si="1"/>
        <v>0.09</v>
      </c>
      <c r="C19">
        <v>2</v>
      </c>
      <c r="D19">
        <v>0.18</v>
      </c>
      <c r="F19">
        <f t="shared" si="0"/>
        <v>80</v>
      </c>
      <c r="G19" s="1">
        <f t="shared" si="2"/>
        <v>-20.915149811213503</v>
      </c>
      <c r="H19" s="1">
        <f t="shared" si="3"/>
        <v>-13.101225576311371</v>
      </c>
    </row>
    <row r="20" spans="1:8">
      <c r="A20">
        <f t="shared" si="4"/>
        <v>85</v>
      </c>
      <c r="B20">
        <f t="shared" si="1"/>
        <v>0.1</v>
      </c>
      <c r="C20">
        <v>2</v>
      </c>
      <c r="D20">
        <v>0.2</v>
      </c>
      <c r="F20">
        <f t="shared" si="0"/>
        <v>85</v>
      </c>
      <c r="G20" s="1">
        <f t="shared" si="2"/>
        <v>-20</v>
      </c>
      <c r="H20" s="1">
        <f t="shared" si="3"/>
        <v>-14.157083206460591</v>
      </c>
    </row>
    <row r="21" spans="1:8">
      <c r="A21">
        <f t="shared" si="4"/>
        <v>90</v>
      </c>
      <c r="B21">
        <f t="shared" si="1"/>
        <v>0.14000000000000001</v>
      </c>
      <c r="C21">
        <v>2</v>
      </c>
      <c r="D21">
        <v>0.28000000000000003</v>
      </c>
      <c r="F21">
        <f t="shared" si="0"/>
        <v>90</v>
      </c>
      <c r="G21" s="1">
        <f t="shared" si="2"/>
        <v>-17.07743928643524</v>
      </c>
      <c r="H21" s="1">
        <f t="shared" si="3"/>
        <v>-16.096123737323495</v>
      </c>
    </row>
    <row r="22" spans="1:8">
      <c r="A22">
        <f t="shared" si="4"/>
        <v>95</v>
      </c>
      <c r="B22">
        <f t="shared" si="1"/>
        <v>0.1</v>
      </c>
      <c r="C22">
        <v>2</v>
      </c>
      <c r="D22">
        <v>0.2</v>
      </c>
      <c r="F22">
        <f t="shared" si="0"/>
        <v>95</v>
      </c>
      <c r="G22" s="1">
        <f t="shared" si="2"/>
        <v>-20</v>
      </c>
      <c r="H22" s="1">
        <f t="shared" si="3"/>
        <v>-19.335475372348093</v>
      </c>
    </row>
    <row r="23" spans="1:8">
      <c r="A23">
        <f t="shared" si="4"/>
        <v>100</v>
      </c>
      <c r="B23">
        <f t="shared" si="1"/>
        <v>0.18</v>
      </c>
      <c r="C23">
        <v>2</v>
      </c>
      <c r="D23">
        <v>0.36</v>
      </c>
      <c r="F23">
        <f t="shared" si="0"/>
        <v>100</v>
      </c>
      <c r="G23" s="1">
        <f t="shared" si="2"/>
        <v>-14.89454989793388</v>
      </c>
      <c r="H23" s="1">
        <f t="shared" si="3"/>
        <v>-25.324955399729848</v>
      </c>
    </row>
    <row r="24" spans="1:8">
      <c r="A24">
        <f t="shared" si="4"/>
        <v>105</v>
      </c>
      <c r="B24">
        <f t="shared" si="1"/>
        <v>0.16</v>
      </c>
      <c r="C24">
        <v>2</v>
      </c>
      <c r="D24">
        <v>0.32</v>
      </c>
      <c r="F24">
        <f t="shared" si="0"/>
        <v>105</v>
      </c>
      <c r="G24" s="1">
        <f t="shared" si="2"/>
        <v>-15.917600346881503</v>
      </c>
      <c r="H24" s="1">
        <f t="shared" si="3"/>
        <v>-327.2671255368673</v>
      </c>
    </row>
    <row r="25" spans="1:8">
      <c r="A25">
        <f t="shared" si="4"/>
        <v>110</v>
      </c>
      <c r="B25">
        <f t="shared" si="1"/>
        <v>0.13</v>
      </c>
      <c r="C25">
        <v>2</v>
      </c>
      <c r="D25">
        <v>0.26</v>
      </c>
      <c r="F25">
        <f t="shared" si="0"/>
        <v>110</v>
      </c>
      <c r="G25" s="1">
        <f t="shared" si="2"/>
        <v>-17.721132953863265</v>
      </c>
      <c r="H25" s="1">
        <f t="shared" si="3"/>
        <v>-25.975265123751967</v>
      </c>
    </row>
    <row r="26" spans="1:8">
      <c r="A26">
        <f t="shared" si="4"/>
        <v>115</v>
      </c>
      <c r="B26">
        <f t="shared" si="1"/>
        <v>0.1</v>
      </c>
      <c r="C26">
        <v>2</v>
      </c>
      <c r="D26">
        <v>0.2</v>
      </c>
      <c r="F26">
        <f t="shared" si="0"/>
        <v>115</v>
      </c>
      <c r="G26" s="1">
        <f t="shared" si="2"/>
        <v>-20</v>
      </c>
      <c r="H26" s="1">
        <f t="shared" si="3"/>
        <v>-20.639755515617484</v>
      </c>
    </row>
    <row r="27" spans="1:8">
      <c r="A27">
        <f t="shared" si="4"/>
        <v>120</v>
      </c>
      <c r="B27">
        <f t="shared" si="1"/>
        <v>5.0000000000000001E-3</v>
      </c>
      <c r="C27">
        <v>2</v>
      </c>
      <c r="D27">
        <v>0.01</v>
      </c>
      <c r="F27">
        <f t="shared" si="0"/>
        <v>120</v>
      </c>
      <c r="G27" s="1">
        <f t="shared" si="2"/>
        <v>-46.020599913279625</v>
      </c>
      <c r="H27" s="1">
        <f t="shared" si="3"/>
        <v>-18.061799739838879</v>
      </c>
    </row>
    <row r="28" spans="1:8">
      <c r="A28">
        <f t="shared" si="4"/>
        <v>125</v>
      </c>
      <c r="B28">
        <f t="shared" si="1"/>
        <v>0.09</v>
      </c>
      <c r="C28">
        <v>2</v>
      </c>
      <c r="D28">
        <v>0.18</v>
      </c>
      <c r="F28">
        <f t="shared" si="0"/>
        <v>125</v>
      </c>
      <c r="G28" s="1">
        <f t="shared" si="2"/>
        <v>-20.915149811213503</v>
      </c>
      <c r="H28" s="1">
        <f t="shared" si="3"/>
        <v>-16.795560675689025</v>
      </c>
    </row>
    <row r="29" spans="1:8">
      <c r="A29">
        <f t="shared" si="4"/>
        <v>130</v>
      </c>
      <c r="B29">
        <f t="shared" si="1"/>
        <v>0.12</v>
      </c>
      <c r="C29">
        <v>2</v>
      </c>
      <c r="D29">
        <v>0.24</v>
      </c>
      <c r="F29">
        <f t="shared" si="0"/>
        <v>130</v>
      </c>
      <c r="G29" s="1">
        <f t="shared" si="2"/>
        <v>-18.416375079047505</v>
      </c>
      <c r="H29" s="1">
        <f t="shared" si="3"/>
        <v>-16.428232708693564</v>
      </c>
    </row>
    <row r="30" spans="1:8">
      <c r="A30">
        <f t="shared" si="4"/>
        <v>135</v>
      </c>
      <c r="B30">
        <f t="shared" si="1"/>
        <v>0.14000000000000001</v>
      </c>
      <c r="C30">
        <v>2</v>
      </c>
      <c r="D30">
        <v>0.28000000000000003</v>
      </c>
      <c r="F30">
        <f t="shared" si="0"/>
        <v>135</v>
      </c>
      <c r="G30" s="1">
        <f t="shared" si="2"/>
        <v>-17.07743928643524</v>
      </c>
      <c r="H30" s="1">
        <f t="shared" si="3"/>
        <v>-16.837189091664722</v>
      </c>
    </row>
    <row r="31" spans="1:8">
      <c r="A31">
        <f t="shared" si="4"/>
        <v>140</v>
      </c>
      <c r="B31">
        <f t="shared" si="1"/>
        <v>0.16</v>
      </c>
      <c r="C31">
        <v>2</v>
      </c>
      <c r="D31">
        <v>0.32</v>
      </c>
      <c r="F31">
        <f t="shared" si="0"/>
        <v>140</v>
      </c>
      <c r="G31" s="1">
        <f t="shared" si="2"/>
        <v>-15.917600346881503</v>
      </c>
      <c r="H31" s="1">
        <f t="shared" si="3"/>
        <v>-18.061799739838868</v>
      </c>
    </row>
    <row r="32" spans="1:8">
      <c r="A32">
        <f t="shared" si="4"/>
        <v>145</v>
      </c>
      <c r="B32">
        <f t="shared" si="1"/>
        <v>0.16</v>
      </c>
      <c r="C32">
        <v>2</v>
      </c>
      <c r="D32">
        <v>0.32</v>
      </c>
      <c r="F32">
        <f t="shared" si="0"/>
        <v>145</v>
      </c>
      <c r="G32" s="1">
        <f t="shared" si="2"/>
        <v>-15.917600346881503</v>
      </c>
      <c r="H32" s="1">
        <f t="shared" si="3"/>
        <v>-20.339594367368875</v>
      </c>
    </row>
    <row r="33" spans="1:8">
      <c r="A33">
        <f t="shared" si="4"/>
        <v>150</v>
      </c>
      <c r="B33">
        <f t="shared" si="1"/>
        <v>0.12</v>
      </c>
      <c r="C33">
        <v>2</v>
      </c>
      <c r="D33">
        <v>0.24</v>
      </c>
      <c r="F33">
        <f t="shared" si="0"/>
        <v>150</v>
      </c>
      <c r="G33" s="1">
        <f t="shared" si="2"/>
        <v>-18.416375079047505</v>
      </c>
      <c r="H33" s="1">
        <f t="shared" si="3"/>
        <v>-24.408527949025746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 ww</dc:creator>
  <cp:lastModifiedBy>tt ww</cp:lastModifiedBy>
  <dcterms:created xsi:type="dcterms:W3CDTF">2015-09-26T02:42:40Z</dcterms:created>
  <dcterms:modified xsi:type="dcterms:W3CDTF">2015-09-26T03:36:35Z</dcterms:modified>
</cp:coreProperties>
</file>